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Vítek\Zaměstnání\"/>
    </mc:Choice>
  </mc:AlternateContent>
  <xr:revisionPtr revIDLastSave="0" documentId="13_ncr:1_{5223703B-8D83-4D31-A261-A90EDC95FD0A}" xr6:coauthVersionLast="43" xr6:coauthVersionMax="43" xr10:uidLastSave="{00000000-0000-0000-0000-000000000000}"/>
  <bookViews>
    <workbookView xWindow="105" yWindow="300" windowWidth="20385" windowHeight="11220" xr2:uid="{F7FF1F40-68B5-4837-9AEC-2712F494766F}"/>
  </bookViews>
  <sheets>
    <sheet name="Lis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H3" i="1" l="1"/>
  <c r="M3" i="1" s="1"/>
  <c r="K3" i="1"/>
  <c r="P3" i="1"/>
  <c r="Q3" i="1"/>
  <c r="H4" i="1"/>
  <c r="K4" i="1"/>
  <c r="M4" i="1"/>
  <c r="P4" i="1"/>
  <c r="Q4" i="1"/>
  <c r="H5" i="1"/>
  <c r="K5" i="1"/>
  <c r="M5" i="1"/>
  <c r="P5" i="1"/>
  <c r="Q5" i="1"/>
  <c r="H6" i="1"/>
  <c r="M6" i="1" s="1"/>
  <c r="K6" i="1"/>
  <c r="P6" i="1"/>
  <c r="Q6" i="1"/>
  <c r="H8" i="1"/>
  <c r="K8" i="1"/>
  <c r="M8" i="1"/>
  <c r="L8" i="1" s="1"/>
  <c r="J8" i="1" s="1"/>
  <c r="E8" i="1" s="1"/>
  <c r="P8" i="1"/>
  <c r="Q8" i="1"/>
  <c r="H9" i="1"/>
  <c r="K9" i="1"/>
  <c r="M9" i="1"/>
  <c r="P9" i="1"/>
  <c r="Q9" i="1"/>
  <c r="H10" i="1"/>
  <c r="M10" i="1" s="1"/>
  <c r="L10" i="1" s="1"/>
  <c r="J10" i="1" s="1"/>
  <c r="E10" i="1" s="1"/>
  <c r="K10" i="1"/>
  <c r="P10" i="1"/>
  <c r="Q10" i="1"/>
  <c r="H11" i="1"/>
  <c r="M11" i="1" s="1"/>
  <c r="L11" i="1" s="1"/>
  <c r="J11" i="1" s="1"/>
  <c r="E11" i="1" s="1"/>
  <c r="K11" i="1"/>
  <c r="P11" i="1"/>
  <c r="Q11" i="1"/>
  <c r="H12" i="1"/>
  <c r="K12" i="1"/>
  <c r="M12" i="1"/>
  <c r="P12" i="1"/>
  <c r="Q12" i="1"/>
  <c r="H14" i="1"/>
  <c r="M14" i="1" s="1"/>
  <c r="K14" i="1"/>
  <c r="P14" i="1"/>
  <c r="Q14" i="1"/>
  <c r="H15" i="1"/>
  <c r="M15" i="1" s="1"/>
  <c r="K15" i="1"/>
  <c r="P15" i="1"/>
  <c r="Q15" i="1"/>
  <c r="H16" i="1"/>
  <c r="K16" i="1"/>
  <c r="M16" i="1"/>
  <c r="L16" i="1" s="1"/>
  <c r="J16" i="1" s="1"/>
  <c r="E16" i="1" s="1"/>
  <c r="P16" i="1"/>
  <c r="Q16" i="1"/>
  <c r="H17" i="1"/>
  <c r="K17" i="1"/>
  <c r="M17" i="1"/>
  <c r="P17" i="1"/>
  <c r="Q17" i="1"/>
  <c r="H18" i="1"/>
  <c r="M18" i="1" s="1"/>
  <c r="L18" i="1" s="1"/>
  <c r="J18" i="1" s="1"/>
  <c r="E18" i="1" s="1"/>
  <c r="K18" i="1"/>
  <c r="P18" i="1"/>
  <c r="Q18" i="1"/>
  <c r="H20" i="1"/>
  <c r="M20" i="1" s="1"/>
  <c r="L20" i="1" s="1"/>
  <c r="J20" i="1" s="1"/>
  <c r="E20" i="1" s="1"/>
  <c r="K20" i="1"/>
  <c r="P20" i="1"/>
  <c r="Q20" i="1"/>
  <c r="H21" i="1"/>
  <c r="K21" i="1"/>
  <c r="M21" i="1"/>
  <c r="P21" i="1"/>
  <c r="Q21" i="1"/>
  <c r="H22" i="1"/>
  <c r="K22" i="1"/>
  <c r="M22" i="1"/>
  <c r="P22" i="1"/>
  <c r="Q22" i="1"/>
  <c r="H23" i="1"/>
  <c r="M23" i="1" s="1"/>
  <c r="K23" i="1"/>
  <c r="P23" i="1"/>
  <c r="Q23" i="1"/>
  <c r="H25" i="1"/>
  <c r="K25" i="1"/>
  <c r="M25" i="1"/>
  <c r="L25" i="1" s="1"/>
  <c r="J25" i="1" s="1"/>
  <c r="E25" i="1" s="1"/>
  <c r="P25" i="1"/>
  <c r="Q25" i="1"/>
  <c r="H26" i="1"/>
  <c r="K26" i="1"/>
  <c r="M26" i="1"/>
  <c r="P26" i="1"/>
  <c r="Q26" i="1"/>
  <c r="H27" i="1"/>
  <c r="M27" i="1" s="1"/>
  <c r="L27" i="1" s="1"/>
  <c r="J27" i="1" s="1"/>
  <c r="E27" i="1" s="1"/>
  <c r="K27" i="1"/>
  <c r="P27" i="1"/>
  <c r="Q27" i="1"/>
  <c r="H28" i="1"/>
  <c r="M28" i="1" s="1"/>
  <c r="L28" i="1" s="1"/>
  <c r="J28" i="1" s="1"/>
  <c r="E28" i="1" s="1"/>
  <c r="K28" i="1"/>
  <c r="P28" i="1"/>
  <c r="Q28" i="1"/>
  <c r="H29" i="1"/>
  <c r="K29" i="1"/>
  <c r="M29" i="1"/>
  <c r="P29" i="1"/>
  <c r="Q29" i="1"/>
  <c r="L29" i="1" l="1"/>
  <c r="J29" i="1" s="1"/>
  <c r="E29" i="1" s="1"/>
  <c r="L23" i="1"/>
  <c r="J23" i="1" s="1"/>
  <c r="L21" i="1"/>
  <c r="J21" i="1" s="1"/>
  <c r="E21" i="1" s="1"/>
  <c r="L15" i="1"/>
  <c r="J15" i="1" s="1"/>
  <c r="L14" i="1"/>
  <c r="J14" i="1" s="1"/>
  <c r="L12" i="1"/>
  <c r="J12" i="1" s="1"/>
  <c r="E12" i="1" s="1"/>
  <c r="L6" i="1"/>
  <c r="J6" i="1" s="1"/>
  <c r="L22" i="1"/>
  <c r="J22" i="1" s="1"/>
  <c r="E22" i="1" s="1"/>
  <c r="L26" i="1"/>
  <c r="J26" i="1" s="1"/>
  <c r="E26" i="1" s="1"/>
  <c r="L17" i="1"/>
  <c r="J17" i="1" s="1"/>
  <c r="L9" i="1"/>
  <c r="J9" i="1" s="1"/>
  <c r="E15" i="1"/>
  <c r="E14" i="1"/>
  <c r="E6" i="1"/>
  <c r="E23" i="1"/>
  <c r="E17" i="1"/>
  <c r="E9" i="1"/>
  <c r="L5" i="1"/>
  <c r="J5" i="1" s="1"/>
  <c r="E5" i="1" s="1"/>
  <c r="L4" i="1"/>
  <c r="J4" i="1" s="1"/>
  <c r="E4" i="1" s="1"/>
  <c r="L3" i="1"/>
  <c r="J3" i="1" s="1"/>
  <c r="E3" i="1" s="1"/>
  <c r="Q2" i="1"/>
  <c r="P2" i="1"/>
  <c r="K2" i="1"/>
  <c r="H2" i="1" l="1"/>
  <c r="M2" i="1" s="1"/>
  <c r="L2" i="1" s="1"/>
  <c r="J2" i="1" s="1"/>
  <c r="E2" i="1" s="1"/>
</calcChain>
</file>

<file path=xl/sharedStrings.xml><?xml version="1.0" encoding="utf-8"?>
<sst xmlns="http://schemas.openxmlformats.org/spreadsheetml/2006/main" count="84" uniqueCount="34">
  <si>
    <t>typ lisovníku</t>
  </si>
  <si>
    <t>Lisovník rovný</t>
  </si>
  <si>
    <t>typ matrice</t>
  </si>
  <si>
    <t>radius matrice</t>
  </si>
  <si>
    <t>matr. je vhodná pro</t>
  </si>
  <si>
    <t>0,5-1,5</t>
  </si>
  <si>
    <t>1,2 - 3</t>
  </si>
  <si>
    <t>1,5 - 4</t>
  </si>
  <si>
    <t>3 - 6</t>
  </si>
  <si>
    <t>4 - 10</t>
  </si>
  <si>
    <t>uhel matrice</t>
  </si>
  <si>
    <t>TL plechu</t>
  </si>
  <si>
    <t>cifra která se odečte na každý ohyb</t>
  </si>
  <si>
    <t>M08</t>
  </si>
  <si>
    <t>M16</t>
  </si>
  <si>
    <t>M22</t>
  </si>
  <si>
    <t>M35</t>
  </si>
  <si>
    <t>M50</t>
  </si>
  <si>
    <t>matrice</t>
  </si>
  <si>
    <t>k-faktor</t>
  </si>
  <si>
    <t>tloušťka plechu</t>
  </si>
  <si>
    <t>úhel ohybu</t>
  </si>
  <si>
    <t>odečítám</t>
  </si>
  <si>
    <t>vnější radius</t>
  </si>
  <si>
    <t>střední radius</t>
  </si>
  <si>
    <t>vnitřní radius</t>
  </si>
  <si>
    <t>délka středního oblouku</t>
  </si>
  <si>
    <t>rozvin</t>
  </si>
  <si>
    <t>strana A</t>
  </si>
  <si>
    <t>strana B</t>
  </si>
  <si>
    <t>strana A bez radiusu</t>
  </si>
  <si>
    <t>strana B bez radiusu</t>
  </si>
  <si>
    <t>rozvin testu</t>
  </si>
  <si>
    <t>v testu je použito 11 stran po 50mm a 10 ohybů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</si>
</sst>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1"/>
      <name val="Calibri"/>
      <family val="2"/>
      <scheme val="minor"/>
    </font>
    <font>
      <sz val="8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9900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rgb="FF66CCFF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16" fontId="2" fillId="0" borderId="10" xfId="0" quotePrefix="1" applyNumberFormat="1" applyFont="1" applyBorder="1" applyAlignment="1">
      <alignment horizontal="center"/>
    </xf>
    <xf numFmtId="0" fontId="2" fillId="0" borderId="11" xfId="0" quotePrefix="1" applyFont="1" applyBorder="1" applyAlignment="1">
      <alignment horizontal="center"/>
    </xf>
    <xf numFmtId="0" fontId="2" fillId="2" borderId="7" xfId="0" applyFont="1" applyFill="1" applyBorder="1" applyAlignment="1">
      <alignment horizontal="center"/>
    </xf>
    <xf numFmtId="0" fontId="2" fillId="2" borderId="8" xfId="0" applyFont="1" applyFill="1" applyBorder="1" applyAlignment="1">
      <alignment horizontal="center"/>
    </xf>
    <xf numFmtId="0" fontId="2" fillId="2" borderId="10" xfId="0" applyFont="1" applyFill="1" applyBorder="1" applyAlignment="1">
      <alignment horizontal="center"/>
    </xf>
    <xf numFmtId="0" fontId="2" fillId="2" borderId="11" xfId="0" applyFont="1" applyFill="1" applyBorder="1" applyAlignment="1">
      <alignment horizontal="center"/>
    </xf>
    <xf numFmtId="0" fontId="2" fillId="2" borderId="9" xfId="0" applyFont="1" applyFill="1" applyBorder="1" applyAlignment="1">
      <alignment horizontal="center"/>
    </xf>
    <xf numFmtId="0" fontId="2" fillId="2" borderId="0" xfId="0" applyFont="1" applyFill="1"/>
    <xf numFmtId="0" fontId="2" fillId="2" borderId="18" xfId="0" applyFont="1" applyFill="1" applyBorder="1" applyAlignment="1">
      <alignment horizontal="center"/>
    </xf>
    <xf numFmtId="0" fontId="2" fillId="2" borderId="19" xfId="0" applyFont="1" applyFill="1" applyBorder="1" applyAlignment="1">
      <alignment horizontal="center"/>
    </xf>
    <xf numFmtId="0" fontId="2" fillId="2" borderId="20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0" fillId="0" borderId="0" xfId="0" applyBorder="1"/>
    <xf numFmtId="0" fontId="3" fillId="3" borderId="0" xfId="0" applyFont="1" applyFill="1" applyBorder="1"/>
    <xf numFmtId="0" fontId="0" fillId="4" borderId="0" xfId="0" applyFill="1" applyBorder="1"/>
    <xf numFmtId="0" fontId="0" fillId="5" borderId="0" xfId="0" applyFill="1" applyBorder="1"/>
    <xf numFmtId="0" fontId="1" fillId="0" borderId="1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1" fillId="0" borderId="17" xfId="0" applyFont="1" applyBorder="1" applyAlignment="1">
      <alignment horizontal="center"/>
    </xf>
    <xf numFmtId="0" fontId="0" fillId="0" borderId="0" xfId="0" applyBorder="1" applyAlignment="1">
      <alignment horizontal="center" textRotation="90"/>
    </xf>
    <xf numFmtId="0" fontId="0" fillId="0" borderId="0" xfId="0" applyFill="1" applyBorder="1" applyAlignment="1">
      <alignment horizontal="center"/>
    </xf>
    <xf numFmtId="0" fontId="3" fillId="3" borderId="0" xfId="0" applyFont="1" applyFill="1" applyBorder="1" applyAlignment="1">
      <alignment horizontal="center" textRotation="90"/>
    </xf>
    <xf numFmtId="0" fontId="0" fillId="0" borderId="0" xfId="0" applyFill="1" applyBorder="1"/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5" fillId="0" borderId="0" xfId="0" applyFont="1" applyBorder="1"/>
    <xf numFmtId="0" fontId="5" fillId="0" borderId="0" xfId="0" applyFont="1"/>
  </cellXfs>
  <cellStyles count="1">
    <cellStyle name="Normální" xfId="0" builtinId="0"/>
  </cellStyles>
  <dxfs count="1">
    <dxf>
      <fill>
        <patternFill>
          <bgColor rgb="FF92D050"/>
        </patternFill>
      </fill>
    </dxf>
  </dxfs>
  <tableStyles count="0" defaultTableStyle="TableStyleMedium2" defaultPivotStyle="PivotStyleLight16"/>
  <colors>
    <mruColors>
      <color rgb="FFAFE8A2"/>
      <color rgb="FF99FF66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570870-F819-4EF2-A7D6-F4620960218F}">
  <dimension ref="B1:AG39"/>
  <sheetViews>
    <sheetView tabSelected="1" workbookViewId="0">
      <selection activeCell="R3" sqref="R3"/>
    </sheetView>
  </sheetViews>
  <sheetFormatPr defaultRowHeight="15" x14ac:dyDescent="0.25"/>
  <cols>
    <col min="2" max="2" width="2.85546875" style="18" customWidth="1"/>
    <col min="3" max="3" width="8.140625" customWidth="1"/>
    <col min="4" max="4" width="4.85546875" bestFit="1" customWidth="1"/>
    <col min="5" max="5" width="12.7109375" bestFit="1" customWidth="1"/>
    <col min="6" max="6" width="4" bestFit="1" customWidth="1"/>
    <col min="7" max="7" width="3.7109375" bestFit="1" customWidth="1"/>
    <col min="8" max="8" width="6" bestFit="1" customWidth="1"/>
    <col min="9" max="9" width="4" bestFit="1" customWidth="1"/>
    <col min="10" max="10" width="12.7109375" bestFit="1" customWidth="1"/>
    <col min="11" max="11" width="4" bestFit="1" customWidth="1"/>
    <col min="12" max="12" width="6" bestFit="1" customWidth="1"/>
    <col min="13" max="13" width="8.85546875" customWidth="1"/>
    <col min="14" max="15" width="4" bestFit="1" customWidth="1"/>
    <col min="16" max="17" width="5" bestFit="1" customWidth="1"/>
    <col min="20" max="20" width="19.140625" bestFit="1" customWidth="1"/>
    <col min="21" max="21" width="6.7109375" bestFit="1" customWidth="1"/>
    <col min="22" max="23" width="6.28515625" bestFit="1" customWidth="1"/>
    <col min="24" max="25" width="6" bestFit="1" customWidth="1"/>
  </cols>
  <sheetData>
    <row r="1" spans="2:33" s="18" customFormat="1" ht="122.25" thickBot="1" x14ac:dyDescent="0.3">
      <c r="B1" s="30"/>
      <c r="C1" s="30" t="s">
        <v>32</v>
      </c>
      <c r="D1" s="30" t="s">
        <v>18</v>
      </c>
      <c r="E1" s="32" t="s">
        <v>19</v>
      </c>
      <c r="F1" s="30" t="s">
        <v>20</v>
      </c>
      <c r="G1" s="30" t="s">
        <v>21</v>
      </c>
      <c r="H1" s="30" t="s">
        <v>22</v>
      </c>
      <c r="I1" s="30" t="s">
        <v>23</v>
      </c>
      <c r="J1" s="30" t="s">
        <v>24</v>
      </c>
      <c r="K1" s="32" t="s">
        <v>25</v>
      </c>
      <c r="L1" s="30" t="s">
        <v>26</v>
      </c>
      <c r="M1" s="30" t="s">
        <v>27</v>
      </c>
      <c r="N1" s="30" t="s">
        <v>28</v>
      </c>
      <c r="O1" s="30" t="s">
        <v>29</v>
      </c>
      <c r="P1" s="30" t="s">
        <v>30</v>
      </c>
      <c r="Q1" s="30" t="s">
        <v>31</v>
      </c>
      <c r="AA1" s="18" t="s">
        <v>32</v>
      </c>
      <c r="AB1" s="18" t="s">
        <v>18</v>
      </c>
      <c r="AC1" s="18" t="s">
        <v>19</v>
      </c>
      <c r="AD1" s="18" t="s">
        <v>20</v>
      </c>
      <c r="AE1" s="18" t="s">
        <v>21</v>
      </c>
      <c r="AF1" s="18" t="s">
        <v>22</v>
      </c>
      <c r="AG1" s="18" t="s">
        <v>23</v>
      </c>
    </row>
    <row r="2" spans="2:33" ht="15.75" thickBot="1" x14ac:dyDescent="0.3">
      <c r="B2" s="19"/>
      <c r="C2" s="20">
        <v>538</v>
      </c>
      <c r="D2" s="40" t="s">
        <v>13</v>
      </c>
      <c r="E2" s="22">
        <f t="shared" ref="E2:E29" si="0">(1/F2)*(J2-K2)</f>
        <v>0.34647908947032535</v>
      </c>
      <c r="F2" s="23">
        <v>0.5</v>
      </c>
      <c r="G2" s="23">
        <v>90</v>
      </c>
      <c r="H2" s="21">
        <f>(11*50-C2)/10</f>
        <v>1.2</v>
      </c>
      <c r="I2" s="23">
        <v>1.6</v>
      </c>
      <c r="J2" s="24">
        <f t="shared" ref="J2" si="1">L2*360/(PI()*2*90)</f>
        <v>1.2732395447351628</v>
      </c>
      <c r="K2" s="22">
        <f t="shared" ref="K2" si="2">I2-F2</f>
        <v>1.1000000000000001</v>
      </c>
      <c r="L2" s="24">
        <f t="shared" ref="L2:L29" si="3">M2-(P2+Q2)</f>
        <v>2</v>
      </c>
      <c r="M2" s="24">
        <f>N2+O2-H2</f>
        <v>98.8</v>
      </c>
      <c r="N2" s="23">
        <v>50</v>
      </c>
      <c r="O2" s="23">
        <v>50</v>
      </c>
      <c r="P2" s="24">
        <f t="shared" ref="P2" si="4">N2-I2</f>
        <v>48.4</v>
      </c>
      <c r="Q2" s="24">
        <f t="shared" ref="Q2" si="5">O2-I2</f>
        <v>48.4</v>
      </c>
      <c r="T2" s="25" t="s">
        <v>0</v>
      </c>
      <c r="U2" s="34" t="s">
        <v>1</v>
      </c>
      <c r="V2" s="35"/>
      <c r="W2" s="35"/>
      <c r="X2" s="35"/>
      <c r="Y2" s="36"/>
      <c r="AA2">
        <v>538</v>
      </c>
      <c r="AB2" t="s">
        <v>13</v>
      </c>
      <c r="AC2">
        <v>0.34647908947032535</v>
      </c>
      <c r="AD2">
        <v>0.5</v>
      </c>
      <c r="AE2">
        <v>90</v>
      </c>
      <c r="AF2">
        <v>1.2</v>
      </c>
      <c r="AG2">
        <v>1.6</v>
      </c>
    </row>
    <row r="3" spans="2:33" x14ac:dyDescent="0.25">
      <c r="B3" s="19"/>
      <c r="C3" s="20">
        <v>536.5</v>
      </c>
      <c r="D3" s="40" t="s">
        <v>13</v>
      </c>
      <c r="E3" s="22">
        <f t="shared" ref="E3:E29" si="6">(1/F3)*(J3-K3)</f>
        <v>0.38732414637842977</v>
      </c>
      <c r="F3" s="23">
        <v>0.6</v>
      </c>
      <c r="G3" s="23">
        <v>90</v>
      </c>
      <c r="H3" s="21">
        <f t="shared" ref="H3:H29" si="7">(11*50-C3)/10</f>
        <v>1.35</v>
      </c>
      <c r="I3" s="23">
        <v>1.8</v>
      </c>
      <c r="J3" s="24">
        <f t="shared" ref="J3:J29" si="8">L3*360/(PI()*2*90)</f>
        <v>1.432394487827058</v>
      </c>
      <c r="K3" s="22">
        <f t="shared" ref="K3:K29" si="9">I3-F3</f>
        <v>1.2000000000000002</v>
      </c>
      <c r="L3" s="24">
        <f t="shared" ref="L3:L29" si="10">M3-(P3+Q3)</f>
        <v>2.25</v>
      </c>
      <c r="M3" s="24">
        <f t="shared" ref="M3:M29" si="11">N3+O3-H3</f>
        <v>98.65</v>
      </c>
      <c r="N3" s="23">
        <v>50</v>
      </c>
      <c r="O3" s="23">
        <v>50</v>
      </c>
      <c r="P3" s="24">
        <f t="shared" ref="P3:P29" si="12">N3-I3</f>
        <v>48.2</v>
      </c>
      <c r="Q3" s="24">
        <f t="shared" ref="Q3:Q29" si="13">O3-I3</f>
        <v>48.2</v>
      </c>
      <c r="T3" s="26" t="s">
        <v>2</v>
      </c>
      <c r="U3" s="1">
        <v>8</v>
      </c>
      <c r="V3" s="2">
        <v>16</v>
      </c>
      <c r="W3" s="2">
        <v>22</v>
      </c>
      <c r="X3" s="2">
        <v>35</v>
      </c>
      <c r="Y3" s="3">
        <v>50</v>
      </c>
      <c r="AA3">
        <v>536.5</v>
      </c>
      <c r="AB3" t="s">
        <v>13</v>
      </c>
      <c r="AC3">
        <v>0.38732414637842977</v>
      </c>
      <c r="AD3">
        <v>0.6</v>
      </c>
      <c r="AE3">
        <v>90</v>
      </c>
      <c r="AF3">
        <v>1.35</v>
      </c>
      <c r="AG3">
        <v>1.8</v>
      </c>
    </row>
    <row r="4" spans="2:33" x14ac:dyDescent="0.25">
      <c r="B4" s="19"/>
      <c r="C4" s="20">
        <v>530.1</v>
      </c>
      <c r="D4" s="40" t="s">
        <v>13</v>
      </c>
      <c r="E4" s="22">
        <f t="shared" si="6"/>
        <v>0.41622551482642289</v>
      </c>
      <c r="F4" s="23">
        <v>1</v>
      </c>
      <c r="G4" s="23">
        <v>90</v>
      </c>
      <c r="H4" s="21">
        <f t="shared" si="7"/>
        <v>1.9899999999999978</v>
      </c>
      <c r="I4" s="23">
        <v>2.5</v>
      </c>
      <c r="J4" s="24">
        <f t="shared" si="8"/>
        <v>1.9162255148264229</v>
      </c>
      <c r="K4" s="22">
        <f t="shared" si="9"/>
        <v>1.5</v>
      </c>
      <c r="L4" s="24">
        <f t="shared" si="10"/>
        <v>3.0100000000000051</v>
      </c>
      <c r="M4" s="24">
        <f t="shared" si="11"/>
        <v>98.01</v>
      </c>
      <c r="N4" s="23">
        <v>50</v>
      </c>
      <c r="O4" s="23">
        <v>50</v>
      </c>
      <c r="P4" s="24">
        <f t="shared" si="12"/>
        <v>47.5</v>
      </c>
      <c r="Q4" s="24">
        <f t="shared" si="13"/>
        <v>47.5</v>
      </c>
      <c r="T4" s="26" t="s">
        <v>3</v>
      </c>
      <c r="U4" s="4">
        <v>0.5</v>
      </c>
      <c r="V4" s="5">
        <v>2</v>
      </c>
      <c r="W4" s="5">
        <v>2</v>
      </c>
      <c r="X4" s="5">
        <v>2</v>
      </c>
      <c r="Y4" s="6">
        <v>3</v>
      </c>
      <c r="AA4">
        <v>530.1</v>
      </c>
      <c r="AB4" t="s">
        <v>13</v>
      </c>
      <c r="AC4">
        <v>0.41622551482642289</v>
      </c>
      <c r="AD4">
        <v>1</v>
      </c>
      <c r="AE4">
        <v>90</v>
      </c>
      <c r="AF4">
        <v>1.9899999999999978</v>
      </c>
      <c r="AG4">
        <v>2.5</v>
      </c>
    </row>
    <row r="5" spans="2:33" x14ac:dyDescent="0.25">
      <c r="B5" s="19"/>
      <c r="C5" s="20">
        <v>521.79999999999995</v>
      </c>
      <c r="D5" s="40" t="s">
        <v>13</v>
      </c>
      <c r="E5" s="22">
        <f t="shared" si="6"/>
        <v>0.34963391741926958</v>
      </c>
      <c r="F5" s="23">
        <v>1.5</v>
      </c>
      <c r="G5" s="23">
        <v>90</v>
      </c>
      <c r="H5" s="21">
        <f t="shared" si="7"/>
        <v>2.8200000000000047</v>
      </c>
      <c r="I5" s="23">
        <v>3</v>
      </c>
      <c r="J5" s="24">
        <f t="shared" si="8"/>
        <v>2.0244508761289044</v>
      </c>
      <c r="K5" s="22">
        <f t="shared" si="9"/>
        <v>1.5</v>
      </c>
      <c r="L5" s="24">
        <f t="shared" si="10"/>
        <v>3.1799999999999926</v>
      </c>
      <c r="M5" s="24">
        <f t="shared" si="11"/>
        <v>97.179999999999993</v>
      </c>
      <c r="N5" s="23">
        <v>50</v>
      </c>
      <c r="O5" s="23">
        <v>50</v>
      </c>
      <c r="P5" s="24">
        <f t="shared" si="12"/>
        <v>47</v>
      </c>
      <c r="Q5" s="24">
        <f t="shared" si="13"/>
        <v>47</v>
      </c>
      <c r="S5" s="33"/>
      <c r="T5" s="26" t="s">
        <v>4</v>
      </c>
      <c r="U5" s="4" t="s">
        <v>5</v>
      </c>
      <c r="V5" s="5" t="s">
        <v>6</v>
      </c>
      <c r="W5" s="5" t="s">
        <v>7</v>
      </c>
      <c r="X5" s="7" t="s">
        <v>8</v>
      </c>
      <c r="Y5" s="8" t="s">
        <v>9</v>
      </c>
      <c r="AA5">
        <v>521.79999999999995</v>
      </c>
      <c r="AB5" t="s">
        <v>13</v>
      </c>
      <c r="AC5">
        <v>0.34963391741926958</v>
      </c>
      <c r="AD5">
        <v>1.5</v>
      </c>
      <c r="AE5">
        <v>90</v>
      </c>
      <c r="AF5">
        <v>2.8200000000000047</v>
      </c>
      <c r="AG5">
        <v>3</v>
      </c>
    </row>
    <row r="6" spans="2:33" x14ac:dyDescent="0.25">
      <c r="B6" s="19"/>
      <c r="C6" s="20">
        <v>520</v>
      </c>
      <c r="D6" s="40" t="s">
        <v>13</v>
      </c>
      <c r="E6" s="22">
        <f t="shared" si="6"/>
        <v>0.45492965855137202</v>
      </c>
      <c r="F6" s="23">
        <v>2</v>
      </c>
      <c r="G6" s="23">
        <v>90</v>
      </c>
      <c r="H6" s="21">
        <f t="shared" si="7"/>
        <v>3</v>
      </c>
      <c r="I6" s="23">
        <v>3</v>
      </c>
      <c r="J6" s="24">
        <f t="shared" si="8"/>
        <v>1.909859317102744</v>
      </c>
      <c r="K6" s="22">
        <f t="shared" si="9"/>
        <v>1</v>
      </c>
      <c r="L6" s="24">
        <f t="shared" si="10"/>
        <v>3</v>
      </c>
      <c r="M6" s="24">
        <f t="shared" si="11"/>
        <v>97</v>
      </c>
      <c r="N6" s="23">
        <v>50</v>
      </c>
      <c r="O6" s="23">
        <v>50</v>
      </c>
      <c r="P6" s="24">
        <f t="shared" si="12"/>
        <v>47</v>
      </c>
      <c r="Q6" s="24">
        <f t="shared" si="13"/>
        <v>47</v>
      </c>
      <c r="S6" s="33"/>
      <c r="T6" s="26" t="s">
        <v>10</v>
      </c>
      <c r="U6" s="4"/>
      <c r="V6" s="5"/>
      <c r="W6" s="5"/>
      <c r="X6" s="5"/>
      <c r="Y6" s="6"/>
      <c r="AA6">
        <v>520</v>
      </c>
      <c r="AB6" t="s">
        <v>13</v>
      </c>
      <c r="AC6">
        <v>0.45492965855137202</v>
      </c>
      <c r="AD6">
        <v>2</v>
      </c>
      <c r="AE6">
        <v>90</v>
      </c>
      <c r="AF6">
        <v>3</v>
      </c>
      <c r="AG6">
        <v>3</v>
      </c>
    </row>
    <row r="7" spans="2:33" ht="15.75" thickBot="1" x14ac:dyDescent="0.3">
      <c r="B7" s="19"/>
      <c r="D7" s="41"/>
      <c r="S7" s="33"/>
      <c r="T7" s="27" t="s">
        <v>11</v>
      </c>
      <c r="U7" s="37" t="s">
        <v>12</v>
      </c>
      <c r="V7" s="38"/>
      <c r="W7" s="38"/>
      <c r="X7" s="38"/>
      <c r="Y7" s="39"/>
    </row>
    <row r="8" spans="2:33" x14ac:dyDescent="0.25">
      <c r="B8" s="19"/>
      <c r="C8" s="20">
        <v>526.29999999999995</v>
      </c>
      <c r="D8" s="40" t="s">
        <v>14</v>
      </c>
      <c r="E8" s="22">
        <f t="shared" si="6"/>
        <v>0.44754954606189878</v>
      </c>
      <c r="F8" s="23">
        <v>1</v>
      </c>
      <c r="G8" s="23">
        <v>90</v>
      </c>
      <c r="H8" s="21">
        <f t="shared" si="7"/>
        <v>2.3700000000000045</v>
      </c>
      <c r="I8" s="23">
        <v>3.5</v>
      </c>
      <c r="J8" s="24">
        <f t="shared" si="8"/>
        <v>2.9475495460618988</v>
      </c>
      <c r="K8" s="22">
        <f t="shared" si="9"/>
        <v>2.5</v>
      </c>
      <c r="L8" s="24">
        <f t="shared" si="10"/>
        <v>4.6299999999999955</v>
      </c>
      <c r="M8" s="24">
        <f t="shared" si="11"/>
        <v>97.63</v>
      </c>
      <c r="N8" s="23">
        <v>50</v>
      </c>
      <c r="O8" s="23">
        <v>50</v>
      </c>
      <c r="P8" s="24">
        <f t="shared" si="12"/>
        <v>46.5</v>
      </c>
      <c r="Q8" s="24">
        <f t="shared" si="13"/>
        <v>46.5</v>
      </c>
      <c r="S8" s="33"/>
      <c r="T8" s="28">
        <v>0.5</v>
      </c>
      <c r="U8" s="1">
        <v>538</v>
      </c>
      <c r="V8" s="9"/>
      <c r="W8" s="9"/>
      <c r="X8" s="9"/>
      <c r="Y8" s="10"/>
      <c r="AA8">
        <v>526.29999999999995</v>
      </c>
      <c r="AB8" t="s">
        <v>14</v>
      </c>
      <c r="AC8">
        <v>0.44754954606189878</v>
      </c>
      <c r="AD8">
        <v>1</v>
      </c>
      <c r="AE8">
        <v>90</v>
      </c>
      <c r="AF8">
        <v>2.3700000000000045</v>
      </c>
      <c r="AG8">
        <v>3.5</v>
      </c>
    </row>
    <row r="9" spans="2:33" x14ac:dyDescent="0.25">
      <c r="B9" s="19"/>
      <c r="C9" s="20">
        <v>518.5</v>
      </c>
      <c r="D9" s="40" t="s">
        <v>14</v>
      </c>
      <c r="E9" s="22">
        <f t="shared" si="6"/>
        <v>0.39173726398851072</v>
      </c>
      <c r="F9" s="23">
        <v>1.5</v>
      </c>
      <c r="G9" s="23">
        <v>90</v>
      </c>
      <c r="H9" s="21">
        <f t="shared" si="7"/>
        <v>3.15</v>
      </c>
      <c r="I9" s="23">
        <v>4</v>
      </c>
      <c r="J9" s="24">
        <f t="shared" si="8"/>
        <v>3.0876058959827661</v>
      </c>
      <c r="K9" s="22">
        <f t="shared" si="9"/>
        <v>2.5</v>
      </c>
      <c r="L9" s="24">
        <f t="shared" si="10"/>
        <v>4.8499999999999943</v>
      </c>
      <c r="M9" s="24">
        <f t="shared" si="11"/>
        <v>96.85</v>
      </c>
      <c r="N9" s="23">
        <v>50</v>
      </c>
      <c r="O9" s="23">
        <v>50</v>
      </c>
      <c r="P9" s="24">
        <f t="shared" si="12"/>
        <v>46</v>
      </c>
      <c r="Q9" s="24">
        <f t="shared" si="13"/>
        <v>46</v>
      </c>
      <c r="S9" s="33"/>
      <c r="T9" s="26">
        <v>0.6</v>
      </c>
      <c r="U9" s="4">
        <v>536.5</v>
      </c>
      <c r="V9" s="11"/>
      <c r="W9" s="11"/>
      <c r="X9" s="11"/>
      <c r="Y9" s="12"/>
      <c r="AA9">
        <v>518.5</v>
      </c>
      <c r="AB9" t="s">
        <v>14</v>
      </c>
      <c r="AC9">
        <v>0.39173726398851072</v>
      </c>
      <c r="AD9">
        <v>1.5</v>
      </c>
      <c r="AE9">
        <v>90</v>
      </c>
      <c r="AF9">
        <v>3.15</v>
      </c>
      <c r="AG9">
        <v>4</v>
      </c>
    </row>
    <row r="10" spans="2:33" x14ac:dyDescent="0.25">
      <c r="B10" s="19"/>
      <c r="C10" s="20">
        <v>510.5</v>
      </c>
      <c r="D10" s="40" t="s">
        <v>14</v>
      </c>
      <c r="E10" s="22">
        <f t="shared" si="6"/>
        <v>0.35746492522814211</v>
      </c>
      <c r="F10" s="23">
        <v>2</v>
      </c>
      <c r="G10" s="23">
        <v>90</v>
      </c>
      <c r="H10" s="21">
        <f t="shared" si="7"/>
        <v>3.95</v>
      </c>
      <c r="I10" s="23">
        <v>4.5</v>
      </c>
      <c r="J10" s="24">
        <f t="shared" si="8"/>
        <v>3.2149298504562842</v>
      </c>
      <c r="K10" s="22">
        <f t="shared" si="9"/>
        <v>2.5</v>
      </c>
      <c r="L10" s="24">
        <f t="shared" si="10"/>
        <v>5.0499999999999972</v>
      </c>
      <c r="M10" s="24">
        <f t="shared" si="11"/>
        <v>96.05</v>
      </c>
      <c r="N10" s="23">
        <v>50</v>
      </c>
      <c r="O10" s="23">
        <v>50</v>
      </c>
      <c r="P10" s="24">
        <f t="shared" si="12"/>
        <v>45.5</v>
      </c>
      <c r="Q10" s="24">
        <f t="shared" si="13"/>
        <v>45.5</v>
      </c>
      <c r="T10" s="26">
        <v>1</v>
      </c>
      <c r="U10" s="4">
        <v>530.1</v>
      </c>
      <c r="V10" s="11">
        <v>526.29999999999995</v>
      </c>
      <c r="W10" s="11"/>
      <c r="X10" s="11"/>
      <c r="Y10" s="12"/>
      <c r="AA10">
        <v>510.5</v>
      </c>
      <c r="AB10" t="s">
        <v>14</v>
      </c>
      <c r="AC10">
        <v>0.35746492522814211</v>
      </c>
      <c r="AD10">
        <v>2</v>
      </c>
      <c r="AE10">
        <v>90</v>
      </c>
      <c r="AF10">
        <v>3.95</v>
      </c>
      <c r="AG10">
        <v>4.5</v>
      </c>
    </row>
    <row r="11" spans="2:33" x14ac:dyDescent="0.25">
      <c r="B11" s="19"/>
      <c r="C11" s="20">
        <v>502.3</v>
      </c>
      <c r="D11" s="40" t="s">
        <v>14</v>
      </c>
      <c r="E11" s="22">
        <f t="shared" si="6"/>
        <v>0.33180856379298124</v>
      </c>
      <c r="F11" s="23">
        <v>2.5</v>
      </c>
      <c r="G11" s="23">
        <v>90</v>
      </c>
      <c r="H11" s="21">
        <f t="shared" si="7"/>
        <v>4.7699999999999987</v>
      </c>
      <c r="I11" s="23">
        <v>5</v>
      </c>
      <c r="J11" s="24">
        <f t="shared" si="8"/>
        <v>3.329521409482453</v>
      </c>
      <c r="K11" s="22">
        <f t="shared" si="9"/>
        <v>2.5</v>
      </c>
      <c r="L11" s="24">
        <f t="shared" si="10"/>
        <v>5.230000000000004</v>
      </c>
      <c r="M11" s="24">
        <f t="shared" si="11"/>
        <v>95.23</v>
      </c>
      <c r="N11" s="23">
        <v>50</v>
      </c>
      <c r="O11" s="23">
        <v>50</v>
      </c>
      <c r="P11" s="24">
        <f t="shared" si="12"/>
        <v>45</v>
      </c>
      <c r="Q11" s="24">
        <f t="shared" si="13"/>
        <v>45</v>
      </c>
      <c r="T11" s="26">
        <v>1.5</v>
      </c>
      <c r="U11" s="4">
        <v>521.79999999999995</v>
      </c>
      <c r="V11" s="5">
        <v>518.5</v>
      </c>
      <c r="W11" s="5">
        <v>515.20000000000005</v>
      </c>
      <c r="X11" s="11"/>
      <c r="Y11" s="12"/>
      <c r="AA11">
        <v>502.3</v>
      </c>
      <c r="AB11" t="s">
        <v>14</v>
      </c>
      <c r="AC11">
        <v>0.33180856379298124</v>
      </c>
      <c r="AD11">
        <v>2.5</v>
      </c>
      <c r="AE11">
        <v>90</v>
      </c>
      <c r="AF11">
        <v>4.7699999999999987</v>
      </c>
      <c r="AG11">
        <v>5</v>
      </c>
    </row>
    <row r="12" spans="2:33" x14ac:dyDescent="0.25">
      <c r="B12" s="19"/>
      <c r="C12" s="20">
        <v>493.9</v>
      </c>
      <c r="D12" s="40" t="s">
        <v>14</v>
      </c>
      <c r="E12" s="22">
        <f t="shared" si="6"/>
        <v>0.35600011514294838</v>
      </c>
      <c r="F12" s="23">
        <v>3</v>
      </c>
      <c r="G12" s="23">
        <v>90</v>
      </c>
      <c r="H12" s="21">
        <f t="shared" si="7"/>
        <v>5.6100000000000021</v>
      </c>
      <c r="I12" s="23">
        <v>6</v>
      </c>
      <c r="J12" s="24">
        <f t="shared" si="8"/>
        <v>4.0680003454288451</v>
      </c>
      <c r="K12" s="22">
        <f t="shared" si="9"/>
        <v>3</v>
      </c>
      <c r="L12" s="24">
        <f t="shared" si="10"/>
        <v>6.3900000000000006</v>
      </c>
      <c r="M12" s="24">
        <f t="shared" si="11"/>
        <v>94.39</v>
      </c>
      <c r="N12" s="23">
        <v>50</v>
      </c>
      <c r="O12" s="23">
        <v>50</v>
      </c>
      <c r="P12" s="24">
        <f t="shared" si="12"/>
        <v>44</v>
      </c>
      <c r="Q12" s="24">
        <f t="shared" si="13"/>
        <v>44</v>
      </c>
      <c r="T12" s="26">
        <v>2</v>
      </c>
      <c r="U12" s="13">
        <v>513.20000000000005</v>
      </c>
      <c r="V12" s="5">
        <v>510.5</v>
      </c>
      <c r="W12" s="5">
        <v>507.5</v>
      </c>
      <c r="X12" s="11"/>
      <c r="Y12" s="12"/>
      <c r="AA12">
        <v>493.9</v>
      </c>
      <c r="AB12" t="s">
        <v>14</v>
      </c>
      <c r="AC12">
        <v>0.35600011514294838</v>
      </c>
      <c r="AD12">
        <v>3</v>
      </c>
      <c r="AE12">
        <v>90</v>
      </c>
      <c r="AF12">
        <v>5.6100000000000021</v>
      </c>
      <c r="AG12">
        <v>6</v>
      </c>
    </row>
    <row r="13" spans="2:33" x14ac:dyDescent="0.25">
      <c r="B13"/>
      <c r="D13" s="41"/>
      <c r="T13" s="29">
        <v>2.5</v>
      </c>
      <c r="U13" s="14"/>
      <c r="V13" s="5">
        <v>502.3</v>
      </c>
      <c r="W13" s="5">
        <v>499.6</v>
      </c>
      <c r="X13" s="11"/>
      <c r="Y13" s="12"/>
    </row>
    <row r="14" spans="2:33" x14ac:dyDescent="0.25">
      <c r="B14" s="19"/>
      <c r="C14" s="20">
        <v>515.20000000000005</v>
      </c>
      <c r="D14" s="40" t="s">
        <v>15</v>
      </c>
      <c r="E14" s="22">
        <f t="shared" si="6"/>
        <v>0.4338406105577578</v>
      </c>
      <c r="F14" s="23">
        <v>1.5</v>
      </c>
      <c r="G14" s="23">
        <v>90</v>
      </c>
      <c r="H14" s="21">
        <f t="shared" si="7"/>
        <v>3.4799999999999955</v>
      </c>
      <c r="I14" s="23">
        <v>5</v>
      </c>
      <c r="J14" s="24">
        <f t="shared" si="8"/>
        <v>4.1507609158366368</v>
      </c>
      <c r="K14" s="22">
        <f t="shared" si="9"/>
        <v>3.5</v>
      </c>
      <c r="L14" s="24">
        <f t="shared" si="10"/>
        <v>6.5200000000000102</v>
      </c>
      <c r="M14" s="24">
        <f t="shared" si="11"/>
        <v>96.52000000000001</v>
      </c>
      <c r="N14" s="23">
        <v>50</v>
      </c>
      <c r="O14" s="23">
        <v>50</v>
      </c>
      <c r="P14" s="24">
        <f t="shared" si="12"/>
        <v>45</v>
      </c>
      <c r="Q14" s="24">
        <f t="shared" si="13"/>
        <v>45</v>
      </c>
      <c r="T14" s="26">
        <v>3</v>
      </c>
      <c r="U14" s="13"/>
      <c r="V14" s="5">
        <v>493.9</v>
      </c>
      <c r="W14" s="5">
        <v>491.4</v>
      </c>
      <c r="X14" s="5">
        <v>484.8</v>
      </c>
      <c r="Y14" s="12"/>
      <c r="AA14">
        <v>515.20000000000005</v>
      </c>
      <c r="AB14" t="s">
        <v>15</v>
      </c>
      <c r="AC14">
        <v>0.4338406105577578</v>
      </c>
      <c r="AD14">
        <v>1.5</v>
      </c>
      <c r="AE14">
        <v>90</v>
      </c>
      <c r="AF14">
        <v>3.4799999999999955</v>
      </c>
      <c r="AG14">
        <v>5</v>
      </c>
    </row>
    <row r="15" spans="2:33" x14ac:dyDescent="0.25">
      <c r="B15" s="31"/>
      <c r="C15" s="20">
        <v>507.5</v>
      </c>
      <c r="D15" s="40" t="s">
        <v>15</v>
      </c>
      <c r="E15" s="22">
        <f t="shared" si="6"/>
        <v>0.39859173174058693</v>
      </c>
      <c r="F15" s="23">
        <v>2</v>
      </c>
      <c r="G15" s="23">
        <v>90</v>
      </c>
      <c r="H15" s="21">
        <f t="shared" si="7"/>
        <v>4.25</v>
      </c>
      <c r="I15" s="23">
        <v>5.5</v>
      </c>
      <c r="J15" s="24">
        <f t="shared" si="8"/>
        <v>4.2971834634811739</v>
      </c>
      <c r="K15" s="22">
        <f t="shared" si="9"/>
        <v>3.5</v>
      </c>
      <c r="L15" s="24">
        <f t="shared" si="10"/>
        <v>6.75</v>
      </c>
      <c r="M15" s="24">
        <f t="shared" si="11"/>
        <v>95.75</v>
      </c>
      <c r="N15" s="23">
        <v>50</v>
      </c>
      <c r="O15" s="23">
        <v>50</v>
      </c>
      <c r="P15" s="24">
        <f t="shared" si="12"/>
        <v>44.5</v>
      </c>
      <c r="Q15" s="24">
        <f t="shared" si="13"/>
        <v>44.5</v>
      </c>
      <c r="T15" s="26">
        <v>4</v>
      </c>
      <c r="U15" s="13"/>
      <c r="V15" s="11"/>
      <c r="W15" s="5">
        <v>474.8</v>
      </c>
      <c r="X15" s="5">
        <v>469</v>
      </c>
      <c r="Y15" s="6">
        <v>461.4</v>
      </c>
      <c r="AA15">
        <v>507.5</v>
      </c>
      <c r="AB15" t="s">
        <v>15</v>
      </c>
      <c r="AC15">
        <v>0.39859173174058693</v>
      </c>
      <c r="AD15">
        <v>2</v>
      </c>
      <c r="AE15">
        <v>90</v>
      </c>
      <c r="AF15">
        <v>4.25</v>
      </c>
      <c r="AG15">
        <v>5.5</v>
      </c>
    </row>
    <row r="16" spans="2:33" x14ac:dyDescent="0.25">
      <c r="B16" s="31"/>
      <c r="C16" s="20">
        <v>499.6</v>
      </c>
      <c r="D16" s="40" t="s">
        <v>15</v>
      </c>
      <c r="E16" s="22">
        <f t="shared" si="6"/>
        <v>0.37234944627134858</v>
      </c>
      <c r="F16" s="23">
        <v>2.5</v>
      </c>
      <c r="G16" s="23">
        <v>90</v>
      </c>
      <c r="H16" s="21">
        <f t="shared" si="7"/>
        <v>5.0399999999999974</v>
      </c>
      <c r="I16" s="23">
        <v>6</v>
      </c>
      <c r="J16" s="24">
        <f t="shared" si="8"/>
        <v>4.4308736156783715</v>
      </c>
      <c r="K16" s="22">
        <f t="shared" si="9"/>
        <v>3.5</v>
      </c>
      <c r="L16" s="24">
        <f t="shared" si="10"/>
        <v>6.960000000000008</v>
      </c>
      <c r="M16" s="24">
        <f t="shared" si="11"/>
        <v>94.960000000000008</v>
      </c>
      <c r="N16" s="23">
        <v>50</v>
      </c>
      <c r="O16" s="23">
        <v>50</v>
      </c>
      <c r="P16" s="24">
        <f t="shared" si="12"/>
        <v>44</v>
      </c>
      <c r="Q16" s="24">
        <f t="shared" si="13"/>
        <v>44</v>
      </c>
      <c r="T16" s="26">
        <v>5</v>
      </c>
      <c r="U16" s="13"/>
      <c r="V16" s="11"/>
      <c r="W16" s="11"/>
      <c r="X16" s="5">
        <v>452.8</v>
      </c>
      <c r="Y16" s="6">
        <v>445.7</v>
      </c>
      <c r="AA16">
        <v>499.6</v>
      </c>
      <c r="AB16" t="s">
        <v>15</v>
      </c>
      <c r="AC16">
        <v>0.37234944627134858</v>
      </c>
      <c r="AD16">
        <v>2.5</v>
      </c>
      <c r="AE16">
        <v>90</v>
      </c>
      <c r="AF16">
        <v>5.0399999999999974</v>
      </c>
      <c r="AG16">
        <v>6</v>
      </c>
    </row>
    <row r="17" spans="2:33" x14ac:dyDescent="0.25">
      <c r="B17" s="19"/>
      <c r="C17" s="20">
        <v>491.4</v>
      </c>
      <c r="D17" s="40" t="s">
        <v>15</v>
      </c>
      <c r="E17" s="22">
        <f t="shared" si="6"/>
        <v>0.30294846744564996</v>
      </c>
      <c r="F17" s="23">
        <v>3</v>
      </c>
      <c r="G17" s="23">
        <v>90</v>
      </c>
      <c r="H17" s="21">
        <f t="shared" si="7"/>
        <v>5.8600000000000021</v>
      </c>
      <c r="I17" s="23">
        <v>6</v>
      </c>
      <c r="J17" s="24">
        <f t="shared" si="8"/>
        <v>3.9088454023369499</v>
      </c>
      <c r="K17" s="22">
        <f t="shared" si="9"/>
        <v>3</v>
      </c>
      <c r="L17" s="24">
        <f t="shared" si="10"/>
        <v>6.1400000000000006</v>
      </c>
      <c r="M17" s="24">
        <f t="shared" si="11"/>
        <v>94.14</v>
      </c>
      <c r="N17" s="23">
        <v>50</v>
      </c>
      <c r="O17" s="23">
        <v>50</v>
      </c>
      <c r="P17" s="24">
        <f t="shared" si="12"/>
        <v>44</v>
      </c>
      <c r="Q17" s="24">
        <f t="shared" si="13"/>
        <v>44</v>
      </c>
      <c r="T17" s="26">
        <v>6</v>
      </c>
      <c r="U17" s="13"/>
      <c r="V17" s="11"/>
      <c r="W17" s="11"/>
      <c r="X17" s="5">
        <v>436.2</v>
      </c>
      <c r="Y17" s="6">
        <v>429.7</v>
      </c>
      <c r="AA17">
        <v>491.4</v>
      </c>
      <c r="AB17" t="s">
        <v>15</v>
      </c>
      <c r="AC17">
        <v>0.30294846744564996</v>
      </c>
      <c r="AD17">
        <v>3</v>
      </c>
      <c r="AE17">
        <v>90</v>
      </c>
      <c r="AF17">
        <v>5.8600000000000021</v>
      </c>
      <c r="AG17">
        <v>6</v>
      </c>
    </row>
    <row r="18" spans="2:33" x14ac:dyDescent="0.25">
      <c r="B18" s="19"/>
      <c r="C18" s="20">
        <v>474.8</v>
      </c>
      <c r="D18" s="40" t="s">
        <v>15</v>
      </c>
      <c r="E18" s="22">
        <f t="shared" si="6"/>
        <v>0.34963391741927308</v>
      </c>
      <c r="F18" s="23">
        <v>4</v>
      </c>
      <c r="G18" s="23">
        <v>90</v>
      </c>
      <c r="H18" s="21">
        <f t="shared" si="7"/>
        <v>7.5199999999999987</v>
      </c>
      <c r="I18" s="23">
        <v>8</v>
      </c>
      <c r="J18" s="24">
        <f t="shared" si="8"/>
        <v>5.3985356696770923</v>
      </c>
      <c r="K18" s="22">
        <f t="shared" si="9"/>
        <v>4</v>
      </c>
      <c r="L18" s="24">
        <f t="shared" si="10"/>
        <v>8.480000000000004</v>
      </c>
      <c r="M18" s="24">
        <f t="shared" si="11"/>
        <v>92.48</v>
      </c>
      <c r="N18" s="23">
        <v>50</v>
      </c>
      <c r="O18" s="23">
        <v>50</v>
      </c>
      <c r="P18" s="24">
        <f t="shared" si="12"/>
        <v>42</v>
      </c>
      <c r="Q18" s="24">
        <f t="shared" si="13"/>
        <v>42</v>
      </c>
      <c r="T18" s="26">
        <v>8</v>
      </c>
      <c r="U18" s="13"/>
      <c r="V18" s="11"/>
      <c r="W18" s="11"/>
      <c r="X18" s="11"/>
      <c r="Y18" s="6">
        <v>396.9</v>
      </c>
      <c r="AA18">
        <v>474.8</v>
      </c>
      <c r="AB18" t="s">
        <v>15</v>
      </c>
      <c r="AC18">
        <v>0.34963391741927308</v>
      </c>
      <c r="AD18">
        <v>4</v>
      </c>
      <c r="AE18">
        <v>90</v>
      </c>
      <c r="AF18">
        <v>7.5199999999999987</v>
      </c>
      <c r="AG18">
        <v>8</v>
      </c>
    </row>
    <row r="19" spans="2:33" x14ac:dyDescent="0.25">
      <c r="B19"/>
      <c r="D19" s="41"/>
      <c r="T19" s="26">
        <v>10</v>
      </c>
      <c r="U19" s="13"/>
      <c r="V19" s="11"/>
      <c r="W19" s="11"/>
      <c r="X19" s="11"/>
      <c r="Y19" s="6">
        <v>363.3</v>
      </c>
    </row>
    <row r="20" spans="2:33" x14ac:dyDescent="0.25">
      <c r="B20" s="19"/>
      <c r="C20" s="20">
        <v>484.8</v>
      </c>
      <c r="D20" s="40" t="s">
        <v>16</v>
      </c>
      <c r="E20" s="22">
        <f t="shared" si="6"/>
        <v>0.34505181401489138</v>
      </c>
      <c r="F20" s="23">
        <v>3</v>
      </c>
      <c r="G20" s="23">
        <v>90</v>
      </c>
      <c r="H20" s="21">
        <f t="shared" si="7"/>
        <v>6.5199999999999987</v>
      </c>
      <c r="I20" s="23">
        <v>8</v>
      </c>
      <c r="J20" s="24">
        <f t="shared" si="8"/>
        <v>6.0351554420446742</v>
      </c>
      <c r="K20" s="22">
        <f t="shared" si="9"/>
        <v>5</v>
      </c>
      <c r="L20" s="24">
        <f t="shared" si="10"/>
        <v>9.480000000000004</v>
      </c>
      <c r="M20" s="24">
        <f t="shared" si="11"/>
        <v>93.48</v>
      </c>
      <c r="N20" s="23">
        <v>50</v>
      </c>
      <c r="O20" s="23">
        <v>50</v>
      </c>
      <c r="P20" s="24">
        <f t="shared" si="12"/>
        <v>42</v>
      </c>
      <c r="Q20" s="24">
        <f t="shared" si="13"/>
        <v>42</v>
      </c>
      <c r="T20" s="26">
        <v>12</v>
      </c>
      <c r="U20" s="13"/>
      <c r="V20" s="11"/>
      <c r="W20" s="11"/>
      <c r="X20" s="11"/>
      <c r="Y20" s="12"/>
      <c r="AA20">
        <v>484.8</v>
      </c>
      <c r="AB20" t="s">
        <v>16</v>
      </c>
      <c r="AC20">
        <v>0.34505181401489138</v>
      </c>
      <c r="AD20">
        <v>3</v>
      </c>
      <c r="AE20">
        <v>90</v>
      </c>
      <c r="AF20">
        <v>6.5199999999999987</v>
      </c>
      <c r="AG20">
        <v>8</v>
      </c>
    </row>
    <row r="21" spans="2:33" x14ac:dyDescent="0.25">
      <c r="B21" s="19"/>
      <c r="C21" s="20">
        <v>469</v>
      </c>
      <c r="D21" s="40" t="s">
        <v>16</v>
      </c>
      <c r="E21" s="22">
        <f t="shared" si="6"/>
        <v>0.39394382279355522</v>
      </c>
      <c r="F21" s="23">
        <v>4</v>
      </c>
      <c r="G21" s="23">
        <v>90</v>
      </c>
      <c r="H21" s="21">
        <f t="shared" si="7"/>
        <v>8.1</v>
      </c>
      <c r="I21" s="23">
        <v>10</v>
      </c>
      <c r="J21" s="24">
        <f t="shared" si="8"/>
        <v>7.5757752911742209</v>
      </c>
      <c r="K21" s="22">
        <f t="shared" si="9"/>
        <v>6</v>
      </c>
      <c r="L21" s="24">
        <f t="shared" si="10"/>
        <v>11.900000000000006</v>
      </c>
      <c r="M21" s="24">
        <f t="shared" si="11"/>
        <v>91.9</v>
      </c>
      <c r="N21" s="23">
        <v>50</v>
      </c>
      <c r="O21" s="23">
        <v>50</v>
      </c>
      <c r="P21" s="24">
        <f t="shared" si="12"/>
        <v>40</v>
      </c>
      <c r="Q21" s="24">
        <f t="shared" si="13"/>
        <v>40</v>
      </c>
      <c r="T21" s="26"/>
      <c r="U21" s="13"/>
      <c r="V21" s="11"/>
      <c r="W21" s="11"/>
      <c r="X21" s="11"/>
      <c r="Y21" s="12"/>
      <c r="AA21">
        <v>469</v>
      </c>
      <c r="AB21" t="s">
        <v>16</v>
      </c>
      <c r="AC21">
        <v>0.39394382279355522</v>
      </c>
      <c r="AD21">
        <v>4</v>
      </c>
      <c r="AE21">
        <v>90</v>
      </c>
      <c r="AF21">
        <v>8.1</v>
      </c>
      <c r="AG21">
        <v>10</v>
      </c>
    </row>
    <row r="22" spans="2:33" ht="15.75" thickBot="1" x14ac:dyDescent="0.3">
      <c r="B22" s="19"/>
      <c r="C22" s="20">
        <v>452.8</v>
      </c>
      <c r="D22" s="40" t="s">
        <v>16</v>
      </c>
      <c r="E22" s="22">
        <f t="shared" si="6"/>
        <v>0.41818606988181239</v>
      </c>
      <c r="F22" s="23">
        <v>5</v>
      </c>
      <c r="G22" s="23">
        <v>90</v>
      </c>
      <c r="H22" s="21">
        <f t="shared" si="7"/>
        <v>9.7199999999999989</v>
      </c>
      <c r="I22" s="23">
        <v>12</v>
      </c>
      <c r="J22" s="24">
        <f t="shared" si="8"/>
        <v>9.0909303494090619</v>
      </c>
      <c r="K22" s="22">
        <f t="shared" si="9"/>
        <v>7</v>
      </c>
      <c r="L22" s="24">
        <f t="shared" si="10"/>
        <v>14.280000000000001</v>
      </c>
      <c r="M22" s="24">
        <f t="shared" si="11"/>
        <v>90.28</v>
      </c>
      <c r="N22" s="23">
        <v>50</v>
      </c>
      <c r="O22" s="23">
        <v>50</v>
      </c>
      <c r="P22" s="24">
        <f t="shared" si="12"/>
        <v>38</v>
      </c>
      <c r="Q22" s="24">
        <f t="shared" si="13"/>
        <v>38</v>
      </c>
      <c r="T22" s="27"/>
      <c r="U22" s="15"/>
      <c r="V22" s="16"/>
      <c r="W22" s="16"/>
      <c r="X22" s="16"/>
      <c r="Y22" s="17"/>
      <c r="AA22">
        <v>452.8</v>
      </c>
      <c r="AB22" t="s">
        <v>16</v>
      </c>
      <c r="AC22">
        <v>0.41818606988181239</v>
      </c>
      <c r="AD22">
        <v>5</v>
      </c>
      <c r="AE22">
        <v>90</v>
      </c>
      <c r="AF22">
        <v>9.7199999999999989</v>
      </c>
      <c r="AG22">
        <v>12</v>
      </c>
    </row>
    <row r="23" spans="2:33" x14ac:dyDescent="0.25">
      <c r="B23" s="19"/>
      <c r="C23" s="20">
        <v>436.2</v>
      </c>
      <c r="D23" s="40" t="s">
        <v>16</v>
      </c>
      <c r="E23" s="22">
        <f t="shared" si="6"/>
        <v>0.43010343612486734</v>
      </c>
      <c r="F23" s="23">
        <v>6</v>
      </c>
      <c r="G23" s="23">
        <v>90</v>
      </c>
      <c r="H23" s="21">
        <f t="shared" si="7"/>
        <v>11.38</v>
      </c>
      <c r="I23" s="23">
        <v>14</v>
      </c>
      <c r="J23" s="24">
        <f t="shared" si="8"/>
        <v>10.580620616749204</v>
      </c>
      <c r="K23" s="22">
        <f t="shared" si="9"/>
        <v>8</v>
      </c>
      <c r="L23" s="24">
        <f t="shared" si="10"/>
        <v>16.620000000000005</v>
      </c>
      <c r="M23" s="24">
        <f t="shared" si="11"/>
        <v>88.62</v>
      </c>
      <c r="N23" s="23">
        <v>50</v>
      </c>
      <c r="O23" s="23">
        <v>50</v>
      </c>
      <c r="P23" s="24">
        <f t="shared" si="12"/>
        <v>36</v>
      </c>
      <c r="Q23" s="24">
        <f t="shared" si="13"/>
        <v>36</v>
      </c>
      <c r="AA23">
        <v>436.2</v>
      </c>
      <c r="AB23" t="s">
        <v>16</v>
      </c>
      <c r="AC23">
        <v>0.43010343612486734</v>
      </c>
      <c r="AD23">
        <v>6</v>
      </c>
      <c r="AE23">
        <v>90</v>
      </c>
      <c r="AF23">
        <v>11.38</v>
      </c>
      <c r="AG23">
        <v>14</v>
      </c>
    </row>
    <row r="24" spans="2:33" x14ac:dyDescent="0.25">
      <c r="B24"/>
      <c r="D24" s="41"/>
    </row>
    <row r="25" spans="2:33" x14ac:dyDescent="0.25">
      <c r="B25" s="19"/>
      <c r="C25" s="20">
        <v>461.4</v>
      </c>
      <c r="D25" s="40" t="s">
        <v>17</v>
      </c>
      <c r="E25" s="22">
        <f t="shared" si="6"/>
        <v>0.4096058384112955</v>
      </c>
      <c r="F25" s="23">
        <v>4</v>
      </c>
      <c r="G25" s="23">
        <v>90</v>
      </c>
      <c r="H25" s="21">
        <f t="shared" si="7"/>
        <v>8.860000000000003</v>
      </c>
      <c r="I25" s="23">
        <v>12</v>
      </c>
      <c r="J25" s="24">
        <f t="shared" si="8"/>
        <v>9.638423353645182</v>
      </c>
      <c r="K25" s="22">
        <f t="shared" si="9"/>
        <v>8</v>
      </c>
      <c r="L25" s="24">
        <f t="shared" si="10"/>
        <v>15.14</v>
      </c>
      <c r="M25" s="24">
        <f t="shared" si="11"/>
        <v>91.14</v>
      </c>
      <c r="N25" s="23">
        <v>50</v>
      </c>
      <c r="O25" s="23">
        <v>50</v>
      </c>
      <c r="P25" s="24">
        <f t="shared" si="12"/>
        <v>38</v>
      </c>
      <c r="Q25" s="24">
        <f t="shared" si="13"/>
        <v>38</v>
      </c>
      <c r="T25" t="s">
        <v>33</v>
      </c>
      <c r="AA25">
        <v>461.4</v>
      </c>
      <c r="AB25" t="s">
        <v>17</v>
      </c>
      <c r="AC25">
        <v>0.4096058384112955</v>
      </c>
      <c r="AD25">
        <v>4</v>
      </c>
      <c r="AE25">
        <v>90</v>
      </c>
      <c r="AF25">
        <v>8.860000000000003</v>
      </c>
      <c r="AG25">
        <v>12</v>
      </c>
    </row>
    <row r="26" spans="2:33" x14ac:dyDescent="0.25">
      <c r="B26" s="19"/>
      <c r="C26" s="20">
        <v>445.7</v>
      </c>
      <c r="D26" s="40" t="s">
        <v>17</v>
      </c>
      <c r="E26" s="22">
        <f t="shared" si="6"/>
        <v>0.38243397115264738</v>
      </c>
      <c r="F26" s="23">
        <v>5</v>
      </c>
      <c r="G26" s="23">
        <v>90</v>
      </c>
      <c r="H26" s="21">
        <f t="shared" si="7"/>
        <v>10.430000000000001</v>
      </c>
      <c r="I26" s="23">
        <v>13</v>
      </c>
      <c r="J26" s="24">
        <f t="shared" si="8"/>
        <v>9.9121698557632367</v>
      </c>
      <c r="K26" s="22">
        <f t="shared" si="9"/>
        <v>8</v>
      </c>
      <c r="L26" s="24">
        <f t="shared" si="10"/>
        <v>15.569999999999993</v>
      </c>
      <c r="M26" s="24">
        <f t="shared" si="11"/>
        <v>89.57</v>
      </c>
      <c r="N26" s="23">
        <v>50</v>
      </c>
      <c r="O26" s="23">
        <v>50</v>
      </c>
      <c r="P26" s="24">
        <f t="shared" si="12"/>
        <v>37</v>
      </c>
      <c r="Q26" s="24">
        <f t="shared" si="13"/>
        <v>37</v>
      </c>
      <c r="AA26">
        <v>445.7</v>
      </c>
      <c r="AB26" t="s">
        <v>17</v>
      </c>
      <c r="AC26">
        <v>0.38243397115264738</v>
      </c>
      <c r="AD26">
        <v>5</v>
      </c>
      <c r="AE26">
        <v>90</v>
      </c>
      <c r="AF26">
        <v>10.430000000000001</v>
      </c>
      <c r="AG26">
        <v>13</v>
      </c>
    </row>
    <row r="27" spans="2:33" x14ac:dyDescent="0.25">
      <c r="B27" s="19"/>
      <c r="C27" s="20">
        <v>429.7</v>
      </c>
      <c r="D27" s="40" t="s">
        <v>17</v>
      </c>
      <c r="E27" s="22">
        <f t="shared" si="6"/>
        <v>0.36113629411837894</v>
      </c>
      <c r="F27" s="23">
        <v>6</v>
      </c>
      <c r="G27" s="23">
        <v>90</v>
      </c>
      <c r="H27" s="21">
        <f t="shared" si="7"/>
        <v>12.030000000000001</v>
      </c>
      <c r="I27" s="23">
        <v>14</v>
      </c>
      <c r="J27" s="24">
        <f t="shared" si="8"/>
        <v>10.166817764710274</v>
      </c>
      <c r="K27" s="22">
        <f t="shared" si="9"/>
        <v>8</v>
      </c>
      <c r="L27" s="24">
        <f t="shared" si="10"/>
        <v>15.969999999999999</v>
      </c>
      <c r="M27" s="24">
        <f t="shared" si="11"/>
        <v>87.97</v>
      </c>
      <c r="N27" s="23">
        <v>50</v>
      </c>
      <c r="O27" s="23">
        <v>50</v>
      </c>
      <c r="P27" s="24">
        <f t="shared" si="12"/>
        <v>36</v>
      </c>
      <c r="Q27" s="24">
        <f t="shared" si="13"/>
        <v>36</v>
      </c>
      <c r="AA27">
        <v>429.7</v>
      </c>
      <c r="AB27" t="s">
        <v>17</v>
      </c>
      <c r="AC27">
        <v>0.36113629411837894</v>
      </c>
      <c r="AD27">
        <v>6</v>
      </c>
      <c r="AE27">
        <v>90</v>
      </c>
      <c r="AF27">
        <v>12.030000000000001</v>
      </c>
      <c r="AG27">
        <v>14</v>
      </c>
    </row>
    <row r="28" spans="2:33" x14ac:dyDescent="0.25">
      <c r="B28" s="19"/>
      <c r="C28" s="20">
        <v>396.9</v>
      </c>
      <c r="D28" s="40" t="s">
        <v>17</v>
      </c>
      <c r="E28" s="22">
        <f t="shared" si="6"/>
        <v>0.39645788628565715</v>
      </c>
      <c r="F28" s="23">
        <v>8</v>
      </c>
      <c r="G28" s="23">
        <v>90</v>
      </c>
      <c r="H28" s="21">
        <f t="shared" si="7"/>
        <v>15.310000000000002</v>
      </c>
      <c r="I28" s="23">
        <v>18</v>
      </c>
      <c r="J28" s="24">
        <f t="shared" si="8"/>
        <v>13.171663090285257</v>
      </c>
      <c r="K28" s="22">
        <f t="shared" si="9"/>
        <v>10</v>
      </c>
      <c r="L28" s="24">
        <f t="shared" si="10"/>
        <v>20.689999999999998</v>
      </c>
      <c r="M28" s="24">
        <f t="shared" si="11"/>
        <v>84.69</v>
      </c>
      <c r="N28" s="23">
        <v>50</v>
      </c>
      <c r="O28" s="23">
        <v>50</v>
      </c>
      <c r="P28" s="24">
        <f t="shared" si="12"/>
        <v>32</v>
      </c>
      <c r="Q28" s="24">
        <f t="shared" si="13"/>
        <v>32</v>
      </c>
      <c r="AA28">
        <v>396.9</v>
      </c>
      <c r="AB28" t="s">
        <v>17</v>
      </c>
      <c r="AC28">
        <v>0.39645788628565715</v>
      </c>
      <c r="AD28">
        <v>8</v>
      </c>
      <c r="AE28">
        <v>90</v>
      </c>
      <c r="AF28">
        <v>15.310000000000002</v>
      </c>
      <c r="AG28">
        <v>18</v>
      </c>
    </row>
    <row r="29" spans="2:33" x14ac:dyDescent="0.25">
      <c r="B29" s="19"/>
      <c r="C29" s="20">
        <v>363.3</v>
      </c>
      <c r="D29" s="40" t="s">
        <v>17</v>
      </c>
      <c r="E29" s="22">
        <f t="shared" si="6"/>
        <v>0.41255788340708333</v>
      </c>
      <c r="F29" s="23">
        <v>10</v>
      </c>
      <c r="G29" s="23">
        <v>90</v>
      </c>
      <c r="H29" s="21">
        <f t="shared" si="7"/>
        <v>18.669999999999998</v>
      </c>
      <c r="I29" s="23">
        <v>22</v>
      </c>
      <c r="J29" s="24">
        <f t="shared" si="8"/>
        <v>16.125578834070833</v>
      </c>
      <c r="K29" s="22">
        <f t="shared" si="9"/>
        <v>12</v>
      </c>
      <c r="L29" s="24">
        <f t="shared" si="10"/>
        <v>25.33</v>
      </c>
      <c r="M29" s="24">
        <f t="shared" si="11"/>
        <v>81.33</v>
      </c>
      <c r="N29" s="23">
        <v>50</v>
      </c>
      <c r="O29" s="23">
        <v>50</v>
      </c>
      <c r="P29" s="24">
        <f t="shared" si="12"/>
        <v>28</v>
      </c>
      <c r="Q29" s="24">
        <f t="shared" si="13"/>
        <v>28</v>
      </c>
      <c r="AA29">
        <v>363.3</v>
      </c>
      <c r="AB29" t="s">
        <v>17</v>
      </c>
      <c r="AC29">
        <v>0.41255788340708333</v>
      </c>
      <c r="AD29">
        <v>10</v>
      </c>
      <c r="AE29">
        <v>90</v>
      </c>
      <c r="AF29">
        <v>18.669999999999998</v>
      </c>
      <c r="AG29">
        <v>22</v>
      </c>
    </row>
    <row r="30" spans="2:33" x14ac:dyDescent="0.25">
      <c r="R30" s="18"/>
      <c r="S30" s="18"/>
    </row>
    <row r="31" spans="2:33" x14ac:dyDescent="0.25">
      <c r="R31" s="18"/>
      <c r="S31" s="18"/>
    </row>
    <row r="32" spans="2:33" x14ac:dyDescent="0.25">
      <c r="R32" s="18"/>
      <c r="S32" s="18"/>
    </row>
    <row r="33" spans="18:19" x14ac:dyDescent="0.25">
      <c r="R33" s="18"/>
      <c r="S33" s="18"/>
    </row>
    <row r="34" spans="18:19" x14ac:dyDescent="0.25">
      <c r="R34" s="18"/>
      <c r="S34" s="18"/>
    </row>
    <row r="35" spans="18:19" x14ac:dyDescent="0.25">
      <c r="R35" s="18"/>
      <c r="S35" s="18"/>
    </row>
    <row r="36" spans="18:19" x14ac:dyDescent="0.25">
      <c r="R36" s="18"/>
      <c r="S36" s="18"/>
    </row>
    <row r="37" spans="18:19" x14ac:dyDescent="0.25">
      <c r="R37" s="18"/>
      <c r="S37" s="18"/>
    </row>
    <row r="38" spans="18:19" x14ac:dyDescent="0.25">
      <c r="R38" s="18"/>
      <c r="S38" s="18"/>
    </row>
    <row r="39" spans="18:19" x14ac:dyDescent="0.25">
      <c r="R39" s="18"/>
      <c r="S39" s="18"/>
    </row>
  </sheetData>
  <sheetProtection sheet="1" objects="1" scenarios="1"/>
  <protectedRanges>
    <protectedRange sqref="R2:R29" name="Oblast1"/>
  </protectedRanges>
  <mergeCells count="2">
    <mergeCell ref="U2:Y2"/>
    <mergeCell ref="U7:Y7"/>
  </mergeCells>
  <phoneticPr fontId="4" type="noConversion"/>
  <conditionalFormatting sqref="C2:R6 C8:R12 C14:R18 C20:R23 C25:R29 R7 R13 R24 R19">
    <cfRule type="expression" dxfId="0" priority="1">
      <formula>$R2="X"</formula>
    </cfRule>
  </conditionalFormatting>
  <pageMargins left="0.7" right="0.7" top="0.78740157499999996" bottom="0.78740157499999996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5FC1C845BC0CD846B5A30AE07F213228" ma:contentTypeVersion="8" ma:contentTypeDescription="Vytvoří nový dokument" ma:contentTypeScope="" ma:versionID="43c0e491764774d4020433871496ffb9">
  <xsd:schema xmlns:xsd="http://www.w3.org/2001/XMLSchema" xmlns:xs="http://www.w3.org/2001/XMLSchema" xmlns:p="http://schemas.microsoft.com/office/2006/metadata/properties" xmlns:ns2="b78ce19b-b216-4d6a-a85c-b756fce25be3" targetNamespace="http://schemas.microsoft.com/office/2006/metadata/properties" ma:root="true" ma:fieldsID="4ecca78a2c2c02fe36d6cf9e7b873c18" ns2:_="">
    <xsd:import namespace="b78ce19b-b216-4d6a-a85c-b756fce25be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78ce19b-b216-4d6a-a85c-b756fce25be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3" nillable="true" ma:displayName="Location" ma:internalName="MediaServiceLocation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64A9CFF-1C1E-4B7A-8C56-8E43DEE0FF3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78ce19b-b216-4d6a-a85c-b756fce25be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1B4A2B6-83CD-467D-A867-1FBEFAD401B6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C7B76861-634F-422D-A105-B8DA9C2B8099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Laser Plánování</dc:creator>
  <cp:lastModifiedBy>Drahotovi</cp:lastModifiedBy>
  <dcterms:created xsi:type="dcterms:W3CDTF">2019-08-20T11:13:08Z</dcterms:created>
  <dcterms:modified xsi:type="dcterms:W3CDTF">2019-08-22T18:53:31Z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0x0101005FC1C845BC0CD846B5A30AE07F213228</vt:lpwstr>
  </property>
</Properties>
</file>